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4260" activeTab="2"/>
  </bookViews>
  <sheets>
    <sheet name="Area Ricezione" sheetId="1" r:id="rId1"/>
    <sheet name="Area Spedizione" sheetId="2" r:id="rId2"/>
    <sheet name="Prelievo imballi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<sst xmlns="http://schemas.openxmlformats.org/spreadsheetml/2006/main" count="40" uniqueCount="34">
  <si>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Numero medio settimanale di pallet</t>
  </si>
  <si>
    <t>Tempo medio di scarico (min)</t>
  </si>
  <si>
    <t>Capacità media di un veicolo (num. bancali)</t>
  </si>
  <si>
    <t>Tempo medio giornaliero a disposizione (h)</t>
  </si>
  <si>
    <t>Giorni lavorativi per settimana</t>
  </si>
  <si>
    <t>Numero porte attracco</t>
  </si>
  <si>
    <t>L(x)</t>
  </si>
  <si>
    <t>L(y)</t>
  </si>
  <si>
    <t>Dimensioni porta di attracco</t>
  </si>
  <si>
    <t>Larghezza (m)</t>
  </si>
  <si>
    <t>Distanza tra porte (m)</t>
  </si>
  <si>
    <t>Spazio per porta (m_quad)</t>
  </si>
  <si>
    <t xml:space="preserve">Numero Porte </t>
  </si>
  <si>
    <t>Poiché Magazzino è ad U</t>
  </si>
  <si>
    <t>Area Spedizione (m_quad)</t>
  </si>
  <si>
    <t>Area Spedizioni per Porta (m_quad)</t>
  </si>
  <si>
    <t>Numero corridoi trasversali</t>
  </si>
  <si>
    <t>Caratteristiche corridoi</t>
  </si>
  <si>
    <t>Numero corridoi centrali</t>
  </si>
  <si>
    <t>Larghezza corridoio centrale (m)</t>
  </si>
  <si>
    <t>Larghezza corridoio trasversale (m)</t>
  </si>
  <si>
    <t>Area per imballo</t>
  </si>
  <si>
    <t>x</t>
  </si>
  <si>
    <t>y</t>
  </si>
  <si>
    <t>x (m)</t>
  </si>
  <si>
    <t>y (m)</t>
  </si>
  <si>
    <t>Ordine 2</t>
  </si>
  <si>
    <t>Ordine 1</t>
  </si>
  <si>
    <t>ordine</t>
  </si>
  <si>
    <t>articolo</t>
  </si>
  <si>
    <t>x_segnato</t>
  </si>
  <si>
    <t>y_segnato</t>
  </si>
  <si>
    <t>Centro di Gravità</t>
  </si>
  <si>
    <t>Distanza Euclidea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</si>
</sst>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39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2" fontId="39" fillId="19" borderId="0" xfId="0" applyNumberFormat="1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3">
      <selection activeCell="A10" sqref="A10:B11"/>
    </sheetView>
  </sheetViews>
  <sheetFormatPr defaultColWidth="8.8515625" defaultRowHeight="15"/>
  <cols>
    <col min="1" max="1" width="40.28125" style="0" bestFit="1" customWidth="1"/>
    <col min="2" max="2" width="9.7109375" style="0" bestFit="1" customWidth="1"/>
    <col min="3" max="4" width="8.8515625" style="0" customWidth="1"/>
    <col min="5" max="5" width="26.421875" style="0" bestFit="1" customWidth="1"/>
  </cols>
  <sheetData>
    <row r="2" spans="1:6" ht="13.5">
      <c r="A2" s="1" t="s">
        <v>0</v>
      </c>
      <c r="B2" s="1">
        <v>21465</v>
      </c>
      <c r="E2" s="9" t="s">
        <v>8</v>
      </c>
      <c r="F2" s="9"/>
    </row>
    <row r="3" spans="1:6" ht="13.5">
      <c r="A3" s="1" t="s">
        <v>1</v>
      </c>
      <c r="B3" s="1">
        <v>18.3</v>
      </c>
      <c r="E3" s="1" t="s">
        <v>9</v>
      </c>
      <c r="F3" s="1">
        <v>2.6</v>
      </c>
    </row>
    <row r="4" spans="1:6" ht="13.5">
      <c r="A4" s="1" t="s">
        <v>3</v>
      </c>
      <c r="B4" s="1">
        <v>6.5</v>
      </c>
      <c r="E4" s="1" t="s">
        <v>10</v>
      </c>
      <c r="F4" s="1">
        <v>1.5</v>
      </c>
    </row>
    <row r="5" spans="1:6" ht="13.5">
      <c r="A5" s="1" t="s">
        <v>4</v>
      </c>
      <c r="B5" s="1">
        <v>6</v>
      </c>
      <c r="E5" s="1" t="s">
        <v>11</v>
      </c>
      <c r="F5" s="1">
        <v>50</v>
      </c>
    </row>
    <row r="6" spans="1:2" ht="13.5">
      <c r="A6" s="1" t="s">
        <v>2</v>
      </c>
      <c r="B6" s="1">
        <v>21.7</v>
      </c>
    </row>
    <row r="9" spans="1:2" ht="13.5">
      <c r="A9" s="2" t="s">
        <v>5</v>
      </c>
      <c r="B9" s="3">
        <f>ROUNDUP((B2*B3)/(B6*B4*B5*60),0)</f>
        <v>8</v>
      </c>
    </row>
    <row r="10" spans="1:2" ht="13.5">
      <c r="A10" s="2" t="s">
        <v>7</v>
      </c>
      <c r="B10" s="3">
        <f>F3*B9+F4*(B9+1)</f>
        <v>34.3</v>
      </c>
    </row>
    <row r="11" spans="1:2" ht="13.5">
      <c r="A11" s="2" t="s">
        <v>6</v>
      </c>
      <c r="B11" s="3">
        <f>F5*B9/B10</f>
        <v>11.661807580174928</v>
      </c>
    </row>
  </sheetData>
  <sheetProtection/>
  <mergeCells count="1">
    <mergeCell ref="E2:F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E13" sqref="E13"/>
    </sheetView>
  </sheetViews>
  <sheetFormatPr defaultColWidth="8.8515625" defaultRowHeight="15"/>
  <cols>
    <col min="1" max="1" width="33.140625" style="0" bestFit="1" customWidth="1"/>
    <col min="2" max="2" width="12.00390625" style="0" bestFit="1" customWidth="1"/>
    <col min="3" max="4" width="8.8515625" style="0" customWidth="1"/>
    <col min="5" max="5" width="24.7109375" style="0" bestFit="1" customWidth="1"/>
  </cols>
  <sheetData>
    <row r="2" spans="1:6" ht="13.5">
      <c r="A2" s="1" t="s">
        <v>12</v>
      </c>
      <c r="B2" s="1">
        <v>7</v>
      </c>
      <c r="E2" s="9" t="s">
        <v>8</v>
      </c>
      <c r="F2" s="9"/>
    </row>
    <row r="3" spans="5:6" ht="13.5">
      <c r="E3" s="1" t="s">
        <v>9</v>
      </c>
      <c r="F3" s="1">
        <v>2.6</v>
      </c>
    </row>
    <row r="4" spans="5:6" ht="13.5">
      <c r="E4" s="1" t="s">
        <v>10</v>
      </c>
      <c r="F4" s="1">
        <v>1.5</v>
      </c>
    </row>
    <row r="5" spans="5:6" ht="13.5">
      <c r="E5" s="1" t="s">
        <v>11</v>
      </c>
      <c r="F5" s="1">
        <v>50</v>
      </c>
    </row>
    <row r="8" spans="1:2" ht="13.5">
      <c r="A8" s="4" t="s">
        <v>7</v>
      </c>
      <c r="B8" s="3">
        <f>F3*B2+F4*(B2+1)</f>
        <v>30.2</v>
      </c>
    </row>
    <row r="9" spans="1:3" ht="13.5">
      <c r="A9" s="4" t="s">
        <v>6</v>
      </c>
      <c r="B9" s="3">
        <f>'Area Ricezione'!B11</f>
        <v>11.661807580174928</v>
      </c>
      <c r="C9" s="5" t="s">
        <v>13</v>
      </c>
    </row>
    <row r="10" spans="1:2" ht="13.5">
      <c r="A10" s="4" t="s">
        <v>14</v>
      </c>
      <c r="B10" s="3">
        <f>B8*B9</f>
        <v>352.1865889212828</v>
      </c>
    </row>
    <row r="11" spans="1:2" ht="13.5">
      <c r="A11" s="4" t="s">
        <v>15</v>
      </c>
      <c r="B11" s="3">
        <f>B10/B2</f>
        <v>50.31236984589754</v>
      </c>
    </row>
  </sheetData>
  <sheetProtection/>
  <mergeCells count="1">
    <mergeCell ref="E2:F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B1">
      <selection activeCell="K13" sqref="K13"/>
    </sheetView>
  </sheetViews>
  <sheetFormatPr defaultColWidth="8.8515625" defaultRowHeight="15"/>
  <cols>
    <col min="1" max="1" width="32.421875" style="0" bestFit="1" customWidth="1"/>
    <col min="2" max="9" width="8.8515625" style="0" customWidth="1"/>
    <col min="10" max="10" width="16.421875" style="0" bestFit="1" customWidth="1"/>
    <col min="11" max="11" width="10.00390625" style="0" bestFit="1" customWidth="1"/>
  </cols>
  <sheetData>
    <row r="1" spans="1:8" ht="13.5">
      <c r="A1" s="9" t="s">
        <v>17</v>
      </c>
      <c r="B1" s="9"/>
      <c r="E1" s="6" t="s">
        <v>28</v>
      </c>
      <c r="F1" s="6" t="s">
        <v>29</v>
      </c>
      <c r="G1" s="6" t="s">
        <v>22</v>
      </c>
      <c r="H1" s="6" t="s">
        <v>23</v>
      </c>
    </row>
    <row r="2" spans="1:12" ht="13.5">
      <c r="A2" s="1" t="s">
        <v>16</v>
      </c>
      <c r="B2" s="1">
        <v>6</v>
      </c>
      <c r="E2" s="6">
        <v>1</v>
      </c>
      <c r="F2" s="6">
        <v>1</v>
      </c>
      <c r="G2" s="6">
        <v>1</v>
      </c>
      <c r="H2" s="6">
        <v>3</v>
      </c>
      <c r="J2" s="10" t="s">
        <v>32</v>
      </c>
      <c r="K2" s="10"/>
      <c r="L2" s="10"/>
    </row>
    <row r="3" spans="1:12" ht="13.5">
      <c r="A3" s="1" t="s">
        <v>20</v>
      </c>
      <c r="B3" s="1">
        <v>5</v>
      </c>
      <c r="E3" s="6">
        <v>1</v>
      </c>
      <c r="F3" s="6">
        <f>F2+1</f>
        <v>2</v>
      </c>
      <c r="G3" s="6">
        <v>1</v>
      </c>
      <c r="H3" s="6">
        <v>10</v>
      </c>
      <c r="J3" s="7"/>
      <c r="K3" s="7" t="s">
        <v>27</v>
      </c>
      <c r="L3" s="7" t="s">
        <v>26</v>
      </c>
    </row>
    <row r="4" spans="1:12" ht="13.5">
      <c r="A4" s="1" t="s">
        <v>18</v>
      </c>
      <c r="B4" s="1">
        <v>1</v>
      </c>
      <c r="E4" s="6">
        <v>1</v>
      </c>
      <c r="F4" s="6">
        <f>F3+1</f>
        <v>3</v>
      </c>
      <c r="G4" s="6">
        <v>8</v>
      </c>
      <c r="H4" s="6">
        <v>5</v>
      </c>
      <c r="J4" s="7" t="s">
        <v>30</v>
      </c>
      <c r="K4" s="7">
        <f>(SUM(G2:G7)/COUNTA(F2:F7))</f>
        <v>8.5</v>
      </c>
      <c r="L4" s="7">
        <f>(SUM(G8:G11)/COUNTA(F8:F11))</f>
        <v>26.75</v>
      </c>
    </row>
    <row r="5" spans="1:12" ht="13.5">
      <c r="A5" s="1" t="s">
        <v>19</v>
      </c>
      <c r="B5" s="1">
        <v>3</v>
      </c>
      <c r="E5" s="6">
        <v>1</v>
      </c>
      <c r="F5" s="6">
        <f>F4+1</f>
        <v>4</v>
      </c>
      <c r="G5" s="6">
        <v>8</v>
      </c>
      <c r="H5" s="6">
        <v>8</v>
      </c>
      <c r="J5" s="7" t="s">
        <v>31</v>
      </c>
      <c r="K5" s="7">
        <f>(SUM(H2:H7)/COUNTA(F2:F7))</f>
        <v>7.333333333333333</v>
      </c>
      <c r="L5" s="7">
        <f>(SUM(H8:H11)/COUNTA(F8:F11))</f>
        <v>6.5</v>
      </c>
    </row>
    <row r="6" spans="5:8" ht="13.5">
      <c r="E6" s="6">
        <v>1</v>
      </c>
      <c r="F6" s="6">
        <f>F5+1</f>
        <v>5</v>
      </c>
      <c r="G6" s="6">
        <v>13</v>
      </c>
      <c r="H6" s="6">
        <v>10</v>
      </c>
    </row>
    <row r="7" spans="1:11" ht="13.5">
      <c r="A7" s="9" t="s">
        <v>21</v>
      </c>
      <c r="B7" s="9"/>
      <c r="E7" s="6">
        <v>1</v>
      </c>
      <c r="F7" s="6">
        <f>F6+1</f>
        <v>6</v>
      </c>
      <c r="G7" s="6">
        <v>20</v>
      </c>
      <c r="H7" s="6">
        <v>8</v>
      </c>
      <c r="J7" s="2" t="s">
        <v>33</v>
      </c>
      <c r="K7" s="8">
        <f>SQRT((L4-K4)^2+(L5-K5)^2)</f>
        <v>18.26901596814794</v>
      </c>
    </row>
    <row r="8" spans="1:8" ht="13.5">
      <c r="A8" s="1" t="s">
        <v>24</v>
      </c>
      <c r="B8" s="1">
        <v>1</v>
      </c>
      <c r="E8" s="6">
        <v>2</v>
      </c>
      <c r="F8" s="6">
        <v>1</v>
      </c>
      <c r="G8" s="6">
        <v>13</v>
      </c>
      <c r="H8" s="6">
        <v>8</v>
      </c>
    </row>
    <row r="9" spans="1:8" ht="13.5">
      <c r="A9" s="1" t="s">
        <v>25</v>
      </c>
      <c r="B9" s="1">
        <v>1</v>
      </c>
      <c r="E9" s="6">
        <v>2</v>
      </c>
      <c r="F9" s="6">
        <f>F8+1</f>
        <v>2</v>
      </c>
      <c r="G9" s="6">
        <v>29</v>
      </c>
      <c r="H9" s="6">
        <v>3</v>
      </c>
    </row>
    <row r="10" spans="5:8" ht="13.5">
      <c r="E10" s="6">
        <v>2</v>
      </c>
      <c r="F10" s="6">
        <f>F9+1</f>
        <v>3</v>
      </c>
      <c r="G10" s="6">
        <v>29</v>
      </c>
      <c r="H10" s="6">
        <v>6</v>
      </c>
    </row>
    <row r="11" spans="5:8" ht="13.5">
      <c r="E11" s="6">
        <v>2</v>
      </c>
      <c r="F11" s="6">
        <f>F10+1</f>
        <v>4</v>
      </c>
      <c r="G11" s="6">
        <v>36</v>
      </c>
      <c r="H11" s="6">
        <v>9</v>
      </c>
    </row>
  </sheetData>
  <sheetProtection/>
  <mergeCells count="3">
    <mergeCell ref="A7:B7"/>
    <mergeCell ref="A1:B1"/>
    <mergeCell ref="J2:L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2012-08-03T08:08:30Z</dcterms:modified>
  <cp:category/>
  <cp:version/>
  <cp:contentType/>
  <cp:contentStatus/>
</cp:coreProperties>
</file>